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218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N19" i="1" l="1"/>
  <c r="N20" i="1" s="1"/>
  <c r="P19" i="3" l="1"/>
  <c r="S19" i="3" s="1"/>
  <c r="H18" i="4" l="1"/>
  <c r="G18" i="4"/>
  <c r="F18" i="4"/>
  <c r="E18" i="4"/>
  <c r="D18" i="4"/>
  <c r="C18" i="4"/>
  <c r="M19" i="2"/>
  <c r="J19" i="3" s="1"/>
  <c r="G19" i="3"/>
  <c r="H19" i="3" s="1"/>
  <c r="O19" i="3" l="1"/>
  <c r="K19" i="3"/>
  <c r="M19" i="3" s="1"/>
</calcChain>
</file>

<file path=xl/sharedStrings.xml><?xml version="1.0" encoding="utf-8"?>
<sst xmlns="http://schemas.openxmlformats.org/spreadsheetml/2006/main" count="215" uniqueCount="160">
  <si>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</si>
  <si>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</si>
  <si>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</si>
  <si>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</si>
  <si>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</si>
  <si>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</si>
  <si>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</si>
  <si>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</si>
  <si>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</si>
  <si>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</si>
  <si>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</si>
  <si>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</si>
  <si>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</si>
  <si>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</si>
  <si>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</si>
  <si>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</si>
  <si>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</si>
  <si>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</si>
  <si>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</si>
  <si>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</si>
  <si>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</si>
  <si>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</si>
  <si>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</si>
  <si>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</si>
  <si>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</si>
  <si>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</si>
  <si>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</si>
  <si>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</si>
  <si>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</si>
  <si>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</si>
  <si>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</si>
  <si>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</si>
  <si>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</si>
  <si>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</si>
  <si>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</si>
  <si>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</si>
  <si>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</si>
  <si>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</si>
  <si>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</si>
  <si>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</si>
  <si>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</si>
  <si>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</si>
  <si>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</si>
  <si>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</si>
  <si>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</si>
  <si>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</si>
  <si>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</si>
  <si>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</si>
  <si>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</si>
  <si>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</si>
  <si>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</si>
  <si>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</si>
  <si>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</si>
  <si>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</si>
  <si>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</si>
  <si>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</si>
  <si>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</si>
  <si>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</si>
  <si>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</si>
  <si>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</si>
  <si>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</si>
  <si>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</si>
  <si>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</si>
  <si>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</si>
  <si>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</si>
  <si>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</si>
  <si>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</si>
  <si>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</si>
  <si>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</si>
  <si>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</si>
  <si>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</si>
  <si>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</si>
  <si>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</si>
  <si>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</si>
  <si>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</si>
  <si>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</si>
  <si>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</si>
  <si>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</si>
  <si>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</si>
  <si>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</si>
  <si>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</si>
  <si>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</si>
  <si>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</si>
  <si>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</si>
  <si>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</si>
  <si>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</si>
  <si>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</si>
  <si>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</si>
  <si>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</si>
  <si>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</si>
  <si>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</si>
  <si>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</si>
  <si>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</si>
  <si>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</si>
  <si>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</si>
  <si>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</si>
  <si>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</si>
  <si>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</si>
  <si>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</si>
  <si>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</si>
  <si>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</si>
  <si>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</si>
  <si>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</si>
  <si>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</si>
  <si>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</si>
  <si>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</si>
  <si>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</si>
  <si>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</si>
  <si>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</si>
  <si>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</si>
  <si>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</si>
  <si>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</si>
  <si>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</si>
  <si>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</si>
  <si>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</si>
  <si>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</si>
  <si>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</si>
  <si>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</si>
  <si>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</si>
  <si>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</si>
  <si>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</si>
  <si>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</si>
  <si>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</si>
  <si>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</si>
  <si>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</si>
  <si>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</si>
  <si>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</si>
  <si>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</si>
  <si>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</si>
  <si>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</si>
  <si>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</si>
  <si>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</si>
  <si>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</si>
  <si>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</si>
  <si>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</si>
  <si>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</si>
  <si>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</si>
  <si>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</si>
  <si>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</si>
  <si>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</si>
  <si>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</si>
  <si>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</si>
  <si>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</si>
  <si>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</si>
  <si>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</si>
  <si>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</si>
  <si>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</si>
  <si>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</si>
  <si>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</si>
  <si>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</si>
  <si>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</si>
  <si>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</si>
  <si>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6-35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</si>
  <si>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</si>
  <si>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УНЦ ячейки выключателя КРУ 6-35 кВ</t>
  </si>
  <si>
    <t>Замена шкафа автоматики (в составе вакуумный выключатель ВВ,СВ)</t>
  </si>
  <si>
    <t>В3-07-1..5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</si>
  <si>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</si>
  <si>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P_03</t>
  </si>
  <si>
    <t>1.2.1.2.7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</si>
</sst>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7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D18" sqref="D18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1" t="s">
        <v>3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1" t="s">
        <v>4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153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5" t="s">
        <v>7</v>
      </c>
      <c r="C16" s="105" t="s">
        <v>8</v>
      </c>
      <c r="D16" s="105" t="s">
        <v>9</v>
      </c>
      <c r="E16" s="105" t="s">
        <v>10</v>
      </c>
      <c r="F16" s="107" t="s">
        <v>11</v>
      </c>
      <c r="G16" s="108"/>
      <c r="H16" s="107" t="s">
        <v>12</v>
      </c>
      <c r="I16" s="109"/>
      <c r="J16" s="109"/>
      <c r="K16" s="109"/>
      <c r="L16" s="109"/>
      <c r="M16" s="109"/>
      <c r="N16" s="108"/>
      <c r="O16" s="22" t="s">
        <v>13</v>
      </c>
    </row>
    <row r="17" spans="1:15" s="26" customFormat="1" ht="63" x14ac:dyDescent="0.25">
      <c r="A17" s="23"/>
      <c r="B17" s="106"/>
      <c r="C17" s="106"/>
      <c r="D17" s="106"/>
      <c r="E17" s="106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3" t="s">
        <v>159</v>
      </c>
      <c r="C19" s="103" t="s">
        <v>157</v>
      </c>
      <c r="D19" s="103" t="s">
        <v>158</v>
      </c>
      <c r="E19" s="95" t="s">
        <v>154</v>
      </c>
      <c r="F19" s="28" t="s">
        <v>152</v>
      </c>
      <c r="G19" s="29" t="s">
        <v>155</v>
      </c>
      <c r="H19" s="96">
        <v>1</v>
      </c>
      <c r="I19" s="97">
        <v>2</v>
      </c>
      <c r="J19" s="98" t="s">
        <v>151</v>
      </c>
      <c r="K19" s="98" t="s">
        <v>156</v>
      </c>
      <c r="L19" s="99">
        <v>12406.88</v>
      </c>
      <c r="M19" s="98">
        <v>1.1000000000000001</v>
      </c>
      <c r="N19" s="100">
        <f>H19*I19*L19*M19</f>
        <v>27295.136000000002</v>
      </c>
      <c r="O19" s="28" t="s">
        <v>23</v>
      </c>
    </row>
    <row r="20" spans="1:15" s="23" customFormat="1" ht="39" customHeight="1" x14ac:dyDescent="0.25">
      <c r="B20" s="104"/>
      <c r="C20" s="104"/>
      <c r="D20" s="104"/>
      <c r="E20" s="22" t="s">
        <v>25</v>
      </c>
      <c r="F20" s="28" t="s">
        <v>24</v>
      </c>
      <c r="G20" s="30" t="s">
        <v>23</v>
      </c>
      <c r="H20" s="30" t="s">
        <v>23</v>
      </c>
      <c r="I20" s="30" t="s">
        <v>23</v>
      </c>
      <c r="J20" s="30" t="s">
        <v>23</v>
      </c>
      <c r="K20" s="30" t="s">
        <v>23</v>
      </c>
      <c r="L20" s="30" t="s">
        <v>23</v>
      </c>
      <c r="M20" s="30" t="s">
        <v>23</v>
      </c>
      <c r="N20" s="31">
        <f>SUM(N19:N19)</f>
        <v>27295.136000000002</v>
      </c>
      <c r="O20" s="28" t="s">
        <v>23</v>
      </c>
    </row>
    <row r="21" spans="1:15" ht="18.75" x14ac:dyDescent="0.25">
      <c r="B21" s="32" t="s">
        <v>26</v>
      </c>
      <c r="C21" s="32"/>
      <c r="D21" s="32"/>
      <c r="E21" s="32"/>
    </row>
    <row r="22" spans="1:15" x14ac:dyDescent="0.25">
      <c r="C22" s="33"/>
      <c r="D22" s="33"/>
      <c r="E22" s="33"/>
    </row>
    <row r="23" spans="1:15" ht="24" customHeight="1" x14ac:dyDescent="0.25">
      <c r="B23" s="33"/>
    </row>
    <row r="24" spans="1:15" s="34" customFormat="1" hidden="1" x14ac:dyDescent="0.25">
      <c r="B24" s="35" t="s">
        <v>27</v>
      </c>
      <c r="C24" s="36"/>
      <c r="D24" s="36"/>
      <c r="E24" s="37"/>
      <c r="F24" s="37"/>
      <c r="G24" s="37"/>
      <c r="H24" s="37"/>
      <c r="I24" s="37"/>
    </row>
    <row r="25" spans="1:15" s="34" customFormat="1" hidden="1" x14ac:dyDescent="0.25">
      <c r="B25" s="38" t="s">
        <v>28</v>
      </c>
      <c r="C25" s="36"/>
      <c r="D25" s="36"/>
      <c r="E25" s="37"/>
      <c r="F25" s="37"/>
      <c r="G25" s="37"/>
      <c r="H25" s="37"/>
      <c r="I25" s="37"/>
    </row>
    <row r="26" spans="1:15" s="34" customFormat="1" hidden="1" x14ac:dyDescent="0.25">
      <c r="B26" s="38" t="s">
        <v>29</v>
      </c>
      <c r="C26" s="36"/>
      <c r="D26" s="36"/>
      <c r="F26" s="37"/>
      <c r="G26" s="37"/>
      <c r="H26" s="37"/>
      <c r="I26" s="37"/>
    </row>
    <row r="27" spans="1:15" s="34" customFormat="1" ht="15.75" hidden="1" customHeight="1" x14ac:dyDescent="0.25">
      <c r="B27" s="39" t="s">
        <v>30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1:15" s="34" customFormat="1" hidden="1" x14ac:dyDescent="0.25">
      <c r="B28" s="40" t="s">
        <v>31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spans="1:15" s="34" customFormat="1" hidden="1" x14ac:dyDescent="0.25">
      <c r="B29" s="41" t="s">
        <v>32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</row>
    <row r="30" spans="1:15" s="34" customFormat="1" ht="15.75" hidden="1" customHeight="1" x14ac:dyDescent="0.25">
      <c r="B30" s="39" t="s">
        <v>33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5" s="34" customFormat="1" ht="18.75" hidden="1" x14ac:dyDescent="0.25">
      <c r="B31" s="38" t="s">
        <v>34</v>
      </c>
      <c r="C31" s="42"/>
      <c r="D31" s="42"/>
      <c r="E31" s="43"/>
      <c r="F31" s="42"/>
      <c r="G31" s="42"/>
      <c r="H31" s="42"/>
      <c r="I31" s="42"/>
      <c r="J31" s="42"/>
      <c r="K31" s="42"/>
      <c r="L31" s="42"/>
      <c r="M31" s="42"/>
    </row>
    <row r="32" spans="1:15" s="34" customFormat="1" ht="15.75" hidden="1" customHeight="1" x14ac:dyDescent="0.25">
      <c r="B32" s="38"/>
      <c r="C32" s="39" t="s">
        <v>35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</row>
    <row r="33" spans="2:14" s="34" customFormat="1" ht="15.75" hidden="1" customHeight="1" x14ac:dyDescent="0.25">
      <c r="B33" s="38"/>
      <c r="C33" s="39" t="s">
        <v>36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</row>
    <row r="34" spans="2:14" s="34" customFormat="1" ht="15.75" hidden="1" customHeight="1" x14ac:dyDescent="0.25">
      <c r="B34" s="38"/>
      <c r="C34" s="39" t="s">
        <v>37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2:14" s="34" customFormat="1" ht="15.75" hidden="1" customHeight="1" x14ac:dyDescent="0.25">
      <c r="B35" s="38"/>
      <c r="C35" s="39" t="s">
        <v>38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4" s="34" customFormat="1" ht="15.75" hidden="1" customHeight="1" x14ac:dyDescent="0.25">
      <c r="B36" s="38"/>
      <c r="C36" s="39" t="s">
        <v>39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2:14" s="34" customFormat="1" ht="15.75" hidden="1" customHeight="1" x14ac:dyDescent="0.25">
      <c r="B37" s="38"/>
      <c r="C37" s="39" t="s">
        <v>40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2:14" s="34" customFormat="1" ht="15.75" hidden="1" customHeight="1" x14ac:dyDescent="0.25">
      <c r="B38" s="38"/>
      <c r="C38" s="39" t="s">
        <v>41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2:14" s="34" customFormat="1" hidden="1" x14ac:dyDescent="0.25">
      <c r="B39" s="41" t="s">
        <v>42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2:14" s="34" customFormat="1" ht="36" hidden="1" customHeight="1" x14ac:dyDescent="0.25">
      <c r="B40" s="39" t="s">
        <v>43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2:14" s="34" customFormat="1" ht="15.75" hidden="1" customHeight="1" x14ac:dyDescent="0.25">
      <c r="B41" s="39" t="s">
        <v>44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2:14" s="34" customFormat="1" ht="15.75" hidden="1" customHeight="1" x14ac:dyDescent="0.25">
      <c r="B42" s="39" t="s">
        <v>45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2:14" s="34" customFormat="1" ht="15.75" hidden="1" customHeight="1" x14ac:dyDescent="0.25">
      <c r="B43" s="39" t="s">
        <v>46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s="34" customFormat="1" ht="15.75" hidden="1" customHeight="1" x14ac:dyDescent="0.25">
      <c r="B44" s="39"/>
      <c r="C44" s="39" t="s">
        <v>47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s="34" customFormat="1" ht="15.75" hidden="1" customHeight="1" x14ac:dyDescent="0.25">
      <c r="B45" s="39"/>
      <c r="C45" s="39" t="s">
        <v>48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s="34" customFormat="1" ht="15.75" hidden="1" customHeight="1" x14ac:dyDescent="0.25">
      <c r="B46" s="39"/>
      <c r="C46" s="39" t="s">
        <v>49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s="34" customFormat="1" ht="15.75" hidden="1" customHeight="1" x14ac:dyDescent="0.25">
      <c r="B47" s="39"/>
      <c r="C47" s="39" t="s">
        <v>50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s="34" customFormat="1" ht="15.75" hidden="1" customHeight="1" x14ac:dyDescent="0.25">
      <c r="B48" s="39"/>
      <c r="C48" s="39" t="s">
        <v>51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s="34" customFormat="1" ht="15.75" hidden="1" customHeight="1" x14ac:dyDescent="0.25">
      <c r="B49" s="39"/>
      <c r="C49" s="39" t="s">
        <v>52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s="34" customFormat="1" ht="15.75" hidden="1" customHeight="1" x14ac:dyDescent="0.25">
      <c r="B50" s="39"/>
      <c r="C50" s="39" t="s">
        <v>53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s="34" customFormat="1" ht="15.75" hidden="1" customHeight="1" x14ac:dyDescent="0.25">
      <c r="B51" s="39"/>
      <c r="C51" s="39" t="s">
        <v>54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s="34" customFormat="1" ht="15.75" hidden="1" customHeight="1" x14ac:dyDescent="0.25">
      <c r="B52" s="39"/>
      <c r="C52" s="39" t="s">
        <v>55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s="34" customFormat="1" ht="15.75" hidden="1" customHeight="1" x14ac:dyDescent="0.25">
      <c r="B53" s="39"/>
      <c r="C53" s="39" t="s">
        <v>56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s="34" customFormat="1" ht="15.75" hidden="1" customHeight="1" x14ac:dyDescent="0.25">
      <c r="B54" s="39"/>
      <c r="C54" s="39" t="s">
        <v>57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s="34" customFormat="1" ht="15.75" hidden="1" customHeight="1" x14ac:dyDescent="0.25">
      <c r="B55" s="39"/>
      <c r="C55" s="39" t="s">
        <v>58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s="34" customFormat="1" hidden="1" x14ac:dyDescent="0.25">
      <c r="B56" s="44" t="s">
        <v>59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2:14" s="34" customFormat="1" hidden="1" x14ac:dyDescent="0.25">
      <c r="B57" s="44" t="s">
        <v>60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2:14" s="34" customFormat="1" hidden="1" x14ac:dyDescent="0.25">
      <c r="B58" s="44" t="s">
        <v>61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2:14" s="34" customFormat="1" hidden="1" x14ac:dyDescent="0.25">
      <c r="B59" s="44" t="s">
        <v>62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4" s="34" customFormat="1" hidden="1" x14ac:dyDescent="0.25">
      <c r="B60" s="44" t="s">
        <v>63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2:14" s="34" customFormat="1" hidden="1" x14ac:dyDescent="0.25">
      <c r="B61" s="44" t="s">
        <v>64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2:14" s="45" customFormat="1" ht="35.25" hidden="1" customHeight="1" x14ac:dyDescent="0.25">
      <c r="B62" s="39" t="s">
        <v>65</v>
      </c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2:14" s="34" customFormat="1" ht="34.5" hidden="1" customHeight="1" x14ac:dyDescent="0.25">
      <c r="B63" s="39" t="s">
        <v>66</v>
      </c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2:14" s="34" customFormat="1" hidden="1" x14ac:dyDescent="0.25">
      <c r="B64" s="36"/>
      <c r="C64" s="36"/>
      <c r="D64" s="36"/>
      <c r="E64" s="37"/>
      <c r="F64" s="37"/>
      <c r="G64" s="37"/>
      <c r="H64" s="37"/>
      <c r="I64" s="37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7"/>
      <c r="E14" s="47"/>
      <c r="F14" s="47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49" customFormat="1" ht="94.5" x14ac:dyDescent="0.25">
      <c r="B16" s="48" t="s">
        <v>7</v>
      </c>
      <c r="C16" s="48" t="s">
        <v>8</v>
      </c>
      <c r="D16" s="48" t="s">
        <v>9</v>
      </c>
      <c r="E16" s="48" t="s">
        <v>68</v>
      </c>
      <c r="F16" s="48" t="s">
        <v>69</v>
      </c>
      <c r="G16" s="48" t="s">
        <v>70</v>
      </c>
      <c r="H16" s="48" t="s">
        <v>71</v>
      </c>
      <c r="I16" s="30" t="s">
        <v>72</v>
      </c>
      <c r="J16" s="30" t="s">
        <v>73</v>
      </c>
      <c r="K16" s="30" t="s">
        <v>74</v>
      </c>
      <c r="L16" s="30" t="s">
        <v>75</v>
      </c>
      <c r="M16" s="30" t="s">
        <v>76</v>
      </c>
      <c r="N16" s="30" t="s">
        <v>77</v>
      </c>
      <c r="O16" s="30" t="s">
        <v>78</v>
      </c>
    </row>
    <row r="17" spans="2:16" s="49" customFormat="1" x14ac:dyDescent="0.25">
      <c r="B17" s="50">
        <v>1</v>
      </c>
      <c r="C17" s="30">
        <v>2</v>
      </c>
      <c r="D17" s="30">
        <v>3</v>
      </c>
      <c r="E17" s="30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50">
        <v>10</v>
      </c>
      <c r="L17" s="50">
        <v>11</v>
      </c>
      <c r="M17" s="50">
        <v>12</v>
      </c>
      <c r="N17" s="50">
        <v>13</v>
      </c>
      <c r="O17" s="50">
        <v>14</v>
      </c>
    </row>
    <row r="18" spans="2:16" ht="78.75" x14ac:dyDescent="0.25">
      <c r="B18" s="51" t="s">
        <v>159</v>
      </c>
      <c r="C18" s="52" t="s">
        <v>157</v>
      </c>
      <c r="D18" s="52" t="s">
        <v>158</v>
      </c>
      <c r="E18" s="53" t="s">
        <v>24</v>
      </c>
      <c r="F18" s="30" t="s">
        <v>24</v>
      </c>
      <c r="G18" s="52" t="s">
        <v>24</v>
      </c>
      <c r="H18" s="30" t="s">
        <v>24</v>
      </c>
      <c r="I18" s="30" t="s">
        <v>24</v>
      </c>
      <c r="J18" s="30" t="s">
        <v>24</v>
      </c>
      <c r="K18" s="30" t="s">
        <v>24</v>
      </c>
      <c r="L18" s="54" t="s">
        <v>24</v>
      </c>
      <c r="M18" s="55" t="s">
        <v>24</v>
      </c>
      <c r="N18" s="30" t="s">
        <v>24</v>
      </c>
      <c r="O18" s="30" t="s">
        <v>24</v>
      </c>
    </row>
    <row r="19" spans="2:16" x14ac:dyDescent="0.25">
      <c r="B19" s="50"/>
      <c r="C19" s="56"/>
      <c r="D19" s="56"/>
      <c r="E19" s="30" t="s">
        <v>23</v>
      </c>
      <c r="F19" s="22" t="s">
        <v>25</v>
      </c>
      <c r="G19" s="30" t="s">
        <v>23</v>
      </c>
      <c r="H19" s="30" t="s">
        <v>23</v>
      </c>
      <c r="I19" s="30" t="s">
        <v>23</v>
      </c>
      <c r="J19" s="30" t="s">
        <v>23</v>
      </c>
      <c r="K19" s="30" t="s">
        <v>23</v>
      </c>
      <c r="L19" s="30" t="s">
        <v>23</v>
      </c>
      <c r="M19" s="57">
        <f>SUM(M18:M18)</f>
        <v>0</v>
      </c>
      <c r="N19" s="30" t="s">
        <v>23</v>
      </c>
      <c r="O19" s="30" t="s">
        <v>23</v>
      </c>
    </row>
    <row r="20" spans="2:16" ht="18.75" x14ac:dyDescent="0.25">
      <c r="B20" s="112" t="s">
        <v>26</v>
      </c>
      <c r="C20" s="112"/>
      <c r="D20" s="112"/>
      <c r="E20" s="112"/>
      <c r="F20" s="112"/>
      <c r="G20" s="112"/>
      <c r="H20" s="112"/>
      <c r="I20" s="112"/>
    </row>
    <row r="21" spans="2:16" x14ac:dyDescent="0.25">
      <c r="B21" s="33"/>
      <c r="C21" s="33"/>
      <c r="D21" s="33"/>
      <c r="E21" s="33"/>
      <c r="F21" s="33"/>
      <c r="G21" s="33"/>
      <c r="H21" s="33"/>
      <c r="I21" s="33"/>
    </row>
    <row r="22" spans="2:16" x14ac:dyDescent="0.25">
      <c r="B22" s="33"/>
      <c r="C22" s="58"/>
      <c r="D22" s="33"/>
      <c r="E22" s="33"/>
      <c r="F22" s="33"/>
      <c r="G22" s="33"/>
      <c r="H22" s="33"/>
      <c r="I22" s="33"/>
    </row>
    <row r="23" spans="2:16" x14ac:dyDescent="0.25">
      <c r="B23" s="35" t="s">
        <v>27</v>
      </c>
    </row>
    <row r="24" spans="2:16" x14ac:dyDescent="0.25">
      <c r="B24" s="38" t="s">
        <v>79</v>
      </c>
    </row>
    <row r="25" spans="2:16" s="19" customFormat="1" x14ac:dyDescent="0.25">
      <c r="B25" s="113" t="s">
        <v>80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2:16" s="19" customFormat="1" ht="15.75" customHeight="1" x14ac:dyDescent="0.25">
      <c r="C26" s="110" t="s">
        <v>81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59"/>
    </row>
    <row r="27" spans="2:16" s="19" customFormat="1" ht="31.5" customHeight="1" x14ac:dyDescent="0.25">
      <c r="C27" s="110" t="s">
        <v>82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59"/>
    </row>
    <row r="28" spans="2:16" s="19" customFormat="1" ht="15.75" customHeight="1" x14ac:dyDescent="0.25">
      <c r="C28" s="110" t="s">
        <v>83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59"/>
    </row>
    <row r="29" spans="2:16" s="19" customFormat="1" ht="15.75" customHeight="1" x14ac:dyDescent="0.25">
      <c r="C29" s="110" t="s">
        <v>84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59"/>
    </row>
    <row r="30" spans="2:16" s="19" customFormat="1" x14ac:dyDescent="0.25">
      <c r="C30" s="110" t="s">
        <v>85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60"/>
    </row>
    <row r="31" spans="2:16" s="19" customFormat="1" x14ac:dyDescent="0.25">
      <c r="C31" s="110" t="s">
        <v>86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60"/>
    </row>
    <row r="32" spans="2:16" s="19" customFormat="1" x14ac:dyDescent="0.25">
      <c r="C32" s="110" t="s">
        <v>87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60"/>
    </row>
    <row r="33" spans="2:21" s="19" customFormat="1" ht="15.75" customHeight="1" x14ac:dyDescent="0.25">
      <c r="C33" s="110" t="s">
        <v>88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59"/>
    </row>
    <row r="34" spans="2:21" s="19" customFormat="1" ht="15.75" customHeight="1" x14ac:dyDescent="0.25">
      <c r="C34" s="110" t="s">
        <v>89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59"/>
    </row>
    <row r="35" spans="2:21" s="19" customFormat="1" x14ac:dyDescent="0.25">
      <c r="C35" s="110" t="s">
        <v>90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60"/>
    </row>
    <row r="36" spans="2:21" s="19" customFormat="1" ht="15.75" customHeight="1" x14ac:dyDescent="0.25">
      <c r="C36" s="110" t="s">
        <v>91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59"/>
    </row>
    <row r="37" spans="2:21" s="19" customFormat="1" ht="60.6" customHeight="1" x14ac:dyDescent="0.25">
      <c r="C37" s="110" t="s">
        <v>92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59"/>
    </row>
    <row r="38" spans="2:21" s="19" customFormat="1" ht="15.75" customHeight="1" x14ac:dyDescent="0.25">
      <c r="C38" s="110" t="s">
        <v>93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59"/>
    </row>
    <row r="39" spans="2:21" s="19" customFormat="1" ht="21.75" customHeight="1" x14ac:dyDescent="0.25">
      <c r="B39" s="110" t="s">
        <v>94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19" customFormat="1" ht="55.5" customHeight="1" x14ac:dyDescent="0.25">
      <c r="B40" s="110" t="s">
        <v>95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60"/>
      <c r="P40" s="60"/>
      <c r="Q40" s="60"/>
      <c r="R40" s="60"/>
      <c r="S40" s="60"/>
      <c r="T40" s="60"/>
      <c r="U40" s="60"/>
    </row>
    <row r="41" spans="2:21" s="19" customFormat="1" ht="20.25" customHeight="1" x14ac:dyDescent="0.25">
      <c r="B41" s="110" t="s">
        <v>96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60"/>
      <c r="P41" s="60"/>
      <c r="Q41" s="60"/>
      <c r="R41" s="60"/>
      <c r="S41" s="60"/>
      <c r="T41" s="60"/>
      <c r="U41" s="60"/>
    </row>
    <row r="42" spans="2:21" x14ac:dyDescent="0.25">
      <c r="B42" s="110" t="s">
        <v>97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98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99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100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11" t="s">
        <v>101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</row>
    <row r="47" spans="2:21" x14ac:dyDescent="0.25">
      <c r="B47" s="110" t="s">
        <v>102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103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104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B19" sqref="B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7.140625" style="77" customWidth="1"/>
    <col min="4" max="4" width="28.5703125" style="77" customWidth="1"/>
    <col min="5" max="5" width="17" style="77" customWidth="1"/>
    <col min="6" max="6" width="20.425781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4" style="77" customWidth="1"/>
    <col min="15" max="15" width="17.8554687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1" t="s">
        <v>105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153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2" t="s">
        <v>7</v>
      </c>
      <c r="C16" s="122" t="s">
        <v>8</v>
      </c>
      <c r="D16" s="122" t="s">
        <v>9</v>
      </c>
      <c r="E16" s="122" t="s">
        <v>106</v>
      </c>
      <c r="F16" s="122" t="s">
        <v>107</v>
      </c>
      <c r="G16" s="122" t="s">
        <v>108</v>
      </c>
      <c r="H16" s="122"/>
      <c r="I16" s="122"/>
      <c r="J16" s="122"/>
      <c r="K16" s="122"/>
      <c r="L16" s="122" t="s">
        <v>109</v>
      </c>
      <c r="M16" s="122" t="s">
        <v>110</v>
      </c>
      <c r="N16" s="120" t="s">
        <v>111</v>
      </c>
      <c r="O16" s="120" t="s">
        <v>112</v>
      </c>
      <c r="P16" s="121" t="s">
        <v>113</v>
      </c>
      <c r="Q16" s="116" t="s">
        <v>114</v>
      </c>
      <c r="R16" s="116" t="s">
        <v>115</v>
      </c>
      <c r="S16" s="116" t="s">
        <v>116</v>
      </c>
      <c r="T16" s="116" t="s">
        <v>117</v>
      </c>
      <c r="U16" s="116" t="s">
        <v>118</v>
      </c>
      <c r="V16" s="116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3" customFormat="1" ht="121.5" customHeight="1" x14ac:dyDescent="0.25">
      <c r="A17" s="61"/>
      <c r="B17" s="122"/>
      <c r="C17" s="122"/>
      <c r="D17" s="122"/>
      <c r="E17" s="122"/>
      <c r="F17" s="122"/>
      <c r="G17" s="62" t="s">
        <v>120</v>
      </c>
      <c r="H17" s="62" t="s">
        <v>121</v>
      </c>
      <c r="I17" s="62" t="s">
        <v>122</v>
      </c>
      <c r="J17" s="24" t="s">
        <v>123</v>
      </c>
      <c r="K17" s="62" t="s">
        <v>124</v>
      </c>
      <c r="L17" s="122"/>
      <c r="M17" s="122"/>
      <c r="N17" s="120"/>
      <c r="O17" s="120"/>
      <c r="P17" s="121"/>
      <c r="Q17" s="117"/>
      <c r="R17" s="117"/>
      <c r="S17" s="117"/>
      <c r="T17" s="117"/>
      <c r="U17" s="117"/>
      <c r="V17" s="117"/>
    </row>
    <row r="18" spans="1:29" s="63" customFormat="1" ht="15.75" x14ac:dyDescent="0.25">
      <c r="A18" s="61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4" t="s">
        <v>125</v>
      </c>
      <c r="R18" s="64" t="s">
        <v>126</v>
      </c>
      <c r="S18" s="64" t="s">
        <v>127</v>
      </c>
      <c r="T18" s="64" t="s">
        <v>128</v>
      </c>
      <c r="U18" s="64" t="s">
        <v>129</v>
      </c>
      <c r="V18" s="64" t="s">
        <v>130</v>
      </c>
    </row>
    <row r="19" spans="1:29" s="65" customFormat="1" ht="80.25" customHeight="1" x14ac:dyDescent="0.2">
      <c r="B19" s="28" t="s">
        <v>159</v>
      </c>
      <c r="C19" s="28" t="s">
        <v>157</v>
      </c>
      <c r="D19" s="28" t="s">
        <v>158</v>
      </c>
      <c r="E19" s="66">
        <v>2026</v>
      </c>
      <c r="F19" s="66">
        <v>2026</v>
      </c>
      <c r="G19" s="93">
        <f>'20.1'!N20/1000</f>
        <v>27.295136000000003</v>
      </c>
      <c r="H19" s="93">
        <f>G19*1.2</f>
        <v>32.754163200000001</v>
      </c>
      <c r="I19" s="93">
        <f>'20.3'!H19*'20.4'!C18*'20.4'!D18*'20.4'!E18</f>
        <v>37.808360647002317</v>
      </c>
      <c r="J19" s="93">
        <f>'20.2'!M19/1000*1.2</f>
        <v>0</v>
      </c>
      <c r="K19" s="93">
        <f>I19+J19</f>
        <v>37.808360647002317</v>
      </c>
      <c r="L19" s="93">
        <v>34.020000000000003</v>
      </c>
      <c r="M19" s="93">
        <f>K19-L19</f>
        <v>3.7883606470023139</v>
      </c>
      <c r="N19" s="93">
        <v>0</v>
      </c>
      <c r="O19" s="93">
        <f>H19-N19</f>
        <v>32.754163200000001</v>
      </c>
      <c r="P19" s="93">
        <f>L19</f>
        <v>34.020000000000003</v>
      </c>
      <c r="Q19" s="68" t="s">
        <v>24</v>
      </c>
      <c r="R19" s="92"/>
      <c r="S19" s="94">
        <f>P19</f>
        <v>34.020000000000003</v>
      </c>
      <c r="T19" s="92" t="s">
        <v>24</v>
      </c>
      <c r="U19" s="92" t="s">
        <v>24</v>
      </c>
      <c r="V19" s="67" t="s">
        <v>24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18" t="s">
        <v>131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29" s="70" customFormat="1" ht="15.75" x14ac:dyDescent="0.25">
      <c r="B21" s="119" t="s">
        <v>132</v>
      </c>
      <c r="C21" s="119"/>
      <c r="D21" s="119"/>
      <c r="E21" s="119"/>
      <c r="F21" s="119"/>
      <c r="G21" s="119"/>
      <c r="H21" s="119"/>
      <c r="I21" s="119"/>
      <c r="J21" s="71"/>
      <c r="K21" s="71"/>
      <c r="L21" s="71"/>
      <c r="M21" s="71"/>
    </row>
    <row r="22" spans="1:29" s="70" customFormat="1" ht="33.75" customHeight="1" x14ac:dyDescent="0.25">
      <c r="B22" s="119" t="s">
        <v>133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1:29" s="65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5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5" customFormat="1" ht="15.75" x14ac:dyDescent="0.25">
      <c r="B25" s="35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5" customFormat="1" ht="15.75" x14ac:dyDescent="0.2">
      <c r="B26" s="113" t="s">
        <v>134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</row>
    <row r="27" spans="1:29" s="75" customFormat="1" ht="33.75" customHeight="1" x14ac:dyDescent="0.25">
      <c r="B27" s="110" t="s">
        <v>135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</row>
    <row r="28" spans="1:29" s="75" customFormat="1" ht="15.75" x14ac:dyDescent="0.25">
      <c r="B28" s="114" t="s">
        <v>136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</row>
    <row r="29" spans="1:29" s="75" customFormat="1" ht="36" customHeight="1" x14ac:dyDescent="0.25">
      <c r="B29" s="115" t="s">
        <v>137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</row>
    <row r="30" spans="1:29" s="75" customFormat="1" ht="38.25" customHeight="1" x14ac:dyDescent="0.25">
      <c r="B30" s="110" t="s">
        <v>138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</row>
    <row r="31" spans="1:29" s="75" customFormat="1" ht="19.5" customHeight="1" x14ac:dyDescent="0.25">
      <c r="B31" s="110" t="s">
        <v>139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</row>
    <row r="32" spans="1:29" s="75" customFormat="1" ht="37.9" customHeight="1" x14ac:dyDescent="0.25">
      <c r="B32" s="114" t="s">
        <v>140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</row>
    <row r="33" spans="2:16" s="75" customFormat="1" ht="15.75" x14ac:dyDescent="0.25">
      <c r="B33" s="114" t="s">
        <v>141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</row>
    <row r="34" spans="2:16" s="75" customFormat="1" ht="35.25" customHeight="1" x14ac:dyDescent="0.25">
      <c r="B34" s="110" t="s">
        <v>142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</row>
    <row r="35" spans="2:16" s="75" customFormat="1" ht="21" customHeight="1" x14ac:dyDescent="0.25">
      <c r="B35" s="110" t="s">
        <v>143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</row>
    <row r="36" spans="2:16" s="75" customFormat="1" ht="21" customHeight="1" x14ac:dyDescent="0.25">
      <c r="B36" s="114" t="s">
        <v>144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</row>
    <row r="37" spans="2:16" s="65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5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5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5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5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5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5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5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5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5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5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5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5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5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5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5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5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5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5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5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5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5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5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5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5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5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5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5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5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5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5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5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5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5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5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5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I18" sqref="I18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153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23" t="s">
        <v>69</v>
      </c>
      <c r="C15" s="124" t="s">
        <v>147</v>
      </c>
      <c r="D15" s="125"/>
      <c r="E15" s="125"/>
      <c r="F15" s="125"/>
      <c r="G15" s="125"/>
      <c r="H15" s="126"/>
    </row>
    <row r="16" spans="2:10" ht="15.75" x14ac:dyDescent="0.25">
      <c r="B16" s="123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7"/>
      <c r="D31" s="47"/>
      <c r="E31" s="47"/>
      <c r="F31" s="47"/>
      <c r="G31" s="47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2025-04-25T12:17:27Z</dcterms:modified>
</cp:coreProperties>
</file>