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I19" i="3"/>
  <c r="H19" i="3"/>
  <c r="I19" i="1" l="1"/>
  <c r="N19" i="1" s="1"/>
  <c r="H18" i="4" l="1"/>
  <c r="G18" i="4"/>
  <c r="F18" i="4"/>
  <c r="E18" i="4"/>
  <c r="D18" i="4"/>
  <c r="C18" i="4"/>
  <c r="M19" i="2"/>
  <c r="J19" i="3" s="1"/>
  <c r="N20" i="1"/>
</calcChain>
</file>

<file path=xl/sharedStrings.xml><?xml version="1.0" encoding="utf-8"?>
<sst xmlns="http://schemas.openxmlformats.org/spreadsheetml/2006/main" count="216" uniqueCount="158">
  <si>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</si>
  <si>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</si>
  <si>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</si>
  <si>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</si>
  <si>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</si>
  <si>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</si>
  <si>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</si>
  <si>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</si>
  <si>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</si>
  <si>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</si>
  <si>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</si>
  <si>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</si>
  <si>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</si>
  <si>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</si>
  <si>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</si>
  <si>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</si>
  <si>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</si>
  <si>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</si>
  <si>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</si>
  <si>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</si>
  <si>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</si>
  <si>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</si>
  <si>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</si>
  <si>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</si>
  <si>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</si>
  <si>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</si>
  <si>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</si>
  <si>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</si>
  <si>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</si>
  <si>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</si>
  <si>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</si>
  <si>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</si>
  <si>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</si>
  <si>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</si>
  <si>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</si>
  <si>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</si>
  <si>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</si>
  <si>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</si>
  <si>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</si>
  <si>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</si>
  <si>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</si>
  <si>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</si>
  <si>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</si>
  <si>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</si>
  <si>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</si>
  <si>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</si>
  <si>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</si>
  <si>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</si>
  <si>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</si>
  <si>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</si>
  <si>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</si>
  <si>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</si>
  <si>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</si>
  <si>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</si>
  <si>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</si>
  <si>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</si>
  <si>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</si>
  <si>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</si>
  <si>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</si>
  <si>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</si>
  <si>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</si>
  <si>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</si>
  <si>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</si>
  <si>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</si>
  <si>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</si>
  <si>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</si>
  <si>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</si>
  <si>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</si>
  <si>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</si>
  <si>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</si>
  <si>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</si>
  <si>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</si>
  <si>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</si>
  <si>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</si>
  <si>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</si>
  <si>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</si>
  <si>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</si>
  <si>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</si>
  <si>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</si>
  <si>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</si>
  <si>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</si>
  <si>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</si>
  <si>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</si>
  <si>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</si>
  <si>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</si>
  <si>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</si>
  <si>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</si>
  <si>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</si>
  <si>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</si>
  <si>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</si>
  <si>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</si>
  <si>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</si>
  <si>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</si>
  <si>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</si>
  <si>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</si>
  <si>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</si>
  <si>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</si>
  <si>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</si>
  <si>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</si>
  <si>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</si>
  <si>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</si>
  <si>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</si>
  <si>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</si>
  <si>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</si>
  <si>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</si>
  <si>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</si>
  <si>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</si>
  <si>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</si>
  <si>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</si>
  <si>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</si>
  <si>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</si>
  <si>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</si>
  <si>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</si>
  <si>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</si>
  <si>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</si>
  <si>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</si>
  <si>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</si>
  <si>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</si>
  <si>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</si>
  <si>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</si>
  <si>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</si>
  <si>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</si>
  <si>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</si>
  <si>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</si>
  <si>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</si>
  <si>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</si>
  <si>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</si>
  <si>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</si>
  <si>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</si>
  <si>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</si>
  <si>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</si>
  <si>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</si>
  <si>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</si>
  <si>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</si>
  <si>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</si>
  <si>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</si>
  <si>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</si>
  <si>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</si>
  <si>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</si>
  <si>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</si>
  <si>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</si>
  <si>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</si>
  <si>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</si>
  <si>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</si>
  <si>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</si>
  <si>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</si>
  <si>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</si>
  <si>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</si>
  <si>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</si>
  <si>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</si>
  <si>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</si>
  <si>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</si>
  <si>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УНЦ комплекса систем безопасности ПС
Система охранного (технологического) видеонаблюдения на 32 видеокамер</t>
  </si>
  <si>
    <t>Система охранного (технологического) видеонаблюдения на 32 видеокамер</t>
  </si>
  <si>
    <t>1 система</t>
  </si>
  <si>
    <t>И15-15</t>
  </si>
  <si>
    <t>O_02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</si>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</sst>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6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11" fillId="0" borderId="2" xfId="5" applyFont="1" applyBorder="1" applyAlignment="1">
      <alignment vertical="center" wrapText="1"/>
    </xf>
    <xf numFmtId="4" fontId="2" fillId="0" borderId="2" xfId="2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1" fontId="2" fillId="2" borderId="2" xfId="5" applyNumberFormat="1" applyFont="1" applyFill="1" applyBorder="1" applyAlignment="1">
      <alignment horizontal="center" vertical="center" wrapText="1"/>
    </xf>
    <xf numFmtId="4" fontId="2" fillId="2" borderId="2" xfId="5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vertical="center"/>
    </xf>
    <xf numFmtId="4" fontId="28" fillId="2" borderId="2" xfId="5" applyNumberFormat="1" applyFont="1" applyFill="1" applyBorder="1" applyAlignment="1">
      <alignment horizontal="center" vertical="center"/>
    </xf>
    <xf numFmtId="4" fontId="3" fillId="2" borderId="2" xfId="5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topLeftCell="A4" zoomScale="70" zoomScaleNormal="70" zoomScaleSheetLayoutView="70" workbookViewId="0">
      <selection activeCell="C19" sqref="C19:C20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100" t="s">
        <v>3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100" t="s">
        <v>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4" t="s">
        <v>7</v>
      </c>
      <c r="C16" s="104" t="s">
        <v>8</v>
      </c>
      <c r="D16" s="104" t="s">
        <v>9</v>
      </c>
      <c r="E16" s="104" t="s">
        <v>10</v>
      </c>
      <c r="F16" s="106" t="s">
        <v>11</v>
      </c>
      <c r="G16" s="107"/>
      <c r="H16" s="106" t="s">
        <v>12</v>
      </c>
      <c r="I16" s="108"/>
      <c r="J16" s="108"/>
      <c r="K16" s="108"/>
      <c r="L16" s="108"/>
      <c r="M16" s="108"/>
      <c r="N16" s="107"/>
      <c r="O16" s="22" t="s">
        <v>13</v>
      </c>
    </row>
    <row r="17" spans="1:15" s="26" customFormat="1" ht="63" x14ac:dyDescent="0.25">
      <c r="A17" s="23"/>
      <c r="B17" s="105"/>
      <c r="C17" s="105"/>
      <c r="D17" s="105"/>
      <c r="E17" s="105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47.25" customHeight="1" x14ac:dyDescent="0.25">
      <c r="B19" s="102" t="s">
        <v>23</v>
      </c>
      <c r="C19" s="102" t="s">
        <v>157</v>
      </c>
      <c r="D19" s="102" t="s">
        <v>156</v>
      </c>
      <c r="E19" s="92" t="s">
        <v>152</v>
      </c>
      <c r="F19" s="28" t="s">
        <v>25</v>
      </c>
      <c r="G19" s="29" t="s">
        <v>153</v>
      </c>
      <c r="H19" s="27">
        <v>1</v>
      </c>
      <c r="I19" s="30">
        <f>77/32</f>
        <v>2.40625</v>
      </c>
      <c r="J19" s="24" t="s">
        <v>154</v>
      </c>
      <c r="K19" s="24" t="s">
        <v>155</v>
      </c>
      <c r="L19" s="93">
        <v>64630.94</v>
      </c>
      <c r="M19" s="24">
        <v>1.1000000000000001</v>
      </c>
      <c r="N19" s="31">
        <f>H19*I19*L19*M19</f>
        <v>171070.01931250002</v>
      </c>
      <c r="O19" s="28" t="s">
        <v>24</v>
      </c>
    </row>
    <row r="20" spans="1:15" s="23" customFormat="1" x14ac:dyDescent="0.25">
      <c r="B20" s="103"/>
      <c r="C20" s="103"/>
      <c r="D20" s="103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171070.01931250002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10" zoomScale="70" zoomScaleNormal="55" zoomScaleSheetLayoutView="70" workbookViewId="0">
      <selection activeCell="C26" sqref="C26:O26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28515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0" t="s">
        <v>68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94.5" x14ac:dyDescent="0.25">
      <c r="B18" s="53" t="s">
        <v>23</v>
      </c>
      <c r="C18" s="54" t="s">
        <v>157</v>
      </c>
      <c r="D18" s="54" t="s">
        <v>156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11" t="s">
        <v>27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12" t="s">
        <v>81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19" customFormat="1" ht="15.75" customHeight="1" x14ac:dyDescent="0.25">
      <c r="C26" s="109" t="s">
        <v>82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61"/>
    </row>
    <row r="27" spans="2:16" s="19" customFormat="1" ht="31.5" customHeight="1" x14ac:dyDescent="0.25">
      <c r="C27" s="109" t="s">
        <v>83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1"/>
    </row>
    <row r="28" spans="2:16" s="19" customFormat="1" ht="15.75" customHeight="1" x14ac:dyDescent="0.25">
      <c r="C28" s="109" t="s">
        <v>84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61"/>
    </row>
    <row r="29" spans="2:16" s="19" customFormat="1" ht="15.75" customHeight="1" x14ac:dyDescent="0.25">
      <c r="C29" s="109" t="s">
        <v>85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61"/>
    </row>
    <row r="30" spans="2:16" s="19" customFormat="1" x14ac:dyDescent="0.25">
      <c r="C30" s="109" t="s">
        <v>86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2"/>
    </row>
    <row r="31" spans="2:16" s="19" customFormat="1" x14ac:dyDescent="0.25">
      <c r="C31" s="109" t="s">
        <v>87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2"/>
    </row>
    <row r="32" spans="2:16" s="19" customFormat="1" x14ac:dyDescent="0.25">
      <c r="C32" s="109" t="s">
        <v>88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2"/>
    </row>
    <row r="33" spans="2:21" s="19" customFormat="1" ht="15.75" customHeight="1" x14ac:dyDescent="0.25">
      <c r="C33" s="109" t="s">
        <v>89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61"/>
    </row>
    <row r="34" spans="2:21" s="19" customFormat="1" ht="15.75" customHeight="1" x14ac:dyDescent="0.25">
      <c r="C34" s="109" t="s">
        <v>90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61"/>
    </row>
    <row r="35" spans="2:21" s="19" customFormat="1" x14ac:dyDescent="0.25">
      <c r="C35" s="109" t="s">
        <v>91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2"/>
    </row>
    <row r="36" spans="2:21" s="19" customFormat="1" ht="15.75" customHeight="1" x14ac:dyDescent="0.25">
      <c r="C36" s="109" t="s">
        <v>92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61"/>
    </row>
    <row r="37" spans="2:21" s="19" customFormat="1" ht="60.6" customHeight="1" x14ac:dyDescent="0.25">
      <c r="C37" s="109" t="s">
        <v>93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61"/>
    </row>
    <row r="38" spans="2:21" s="19" customFormat="1" ht="15.75" customHeight="1" x14ac:dyDescent="0.25">
      <c r="C38" s="109" t="s">
        <v>94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61"/>
    </row>
    <row r="39" spans="2:21" s="19" customFormat="1" ht="21.75" customHeight="1" x14ac:dyDescent="0.25">
      <c r="B39" s="109" t="s">
        <v>95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19" customFormat="1" ht="55.5" customHeight="1" x14ac:dyDescent="0.25">
      <c r="B40" s="109" t="s">
        <v>96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9" t="s">
        <v>97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2"/>
      <c r="P41" s="62"/>
      <c r="Q41" s="62"/>
      <c r="R41" s="62"/>
      <c r="S41" s="62"/>
      <c r="T41" s="62"/>
      <c r="U41" s="62"/>
    </row>
    <row r="42" spans="2:21" x14ac:dyDescent="0.25">
      <c r="B42" s="109" t="s">
        <v>98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99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100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101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10" t="s">
        <v>102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09" t="s">
        <v>103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104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105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I19" sqref="I19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0" style="77" customWidth="1"/>
    <col min="4" max="4" width="28.5703125" style="77" customWidth="1"/>
    <col min="5" max="5" width="10" style="77" customWidth="1"/>
    <col min="6" max="6" width="14.1406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1.140625" style="77" customWidth="1"/>
    <col min="15" max="15" width="17.14062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0" t="s">
        <v>106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2:38" s="6" customFormat="1" ht="15.75" x14ac:dyDescent="0.25"/>
    <row r="8" spans="2:38" s="6" customFormat="1" ht="18.75" x14ac:dyDescent="0.25">
      <c r="E8" s="91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1" t="s">
        <v>7</v>
      </c>
      <c r="C16" s="121" t="s">
        <v>8</v>
      </c>
      <c r="D16" s="121" t="s">
        <v>9</v>
      </c>
      <c r="E16" s="121" t="s">
        <v>107</v>
      </c>
      <c r="F16" s="121" t="s">
        <v>108</v>
      </c>
      <c r="G16" s="121" t="s">
        <v>109</v>
      </c>
      <c r="H16" s="121"/>
      <c r="I16" s="121"/>
      <c r="J16" s="121"/>
      <c r="K16" s="121"/>
      <c r="L16" s="121" t="s">
        <v>110</v>
      </c>
      <c r="M16" s="121" t="s">
        <v>111</v>
      </c>
      <c r="N16" s="119" t="s">
        <v>112</v>
      </c>
      <c r="O16" s="119" t="s">
        <v>113</v>
      </c>
      <c r="P16" s="120" t="s">
        <v>114</v>
      </c>
      <c r="Q16" s="115" t="s">
        <v>115</v>
      </c>
      <c r="R16" s="115" t="s">
        <v>116</v>
      </c>
      <c r="S16" s="115" t="s">
        <v>117</v>
      </c>
      <c r="T16" s="115" t="s">
        <v>118</v>
      </c>
      <c r="U16" s="115" t="s">
        <v>119</v>
      </c>
      <c r="V16" s="115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21"/>
      <c r="C17" s="121"/>
      <c r="D17" s="121"/>
      <c r="E17" s="121"/>
      <c r="F17" s="121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21"/>
      <c r="M17" s="121"/>
      <c r="N17" s="119"/>
      <c r="O17" s="119"/>
      <c r="P17" s="120"/>
      <c r="Q17" s="116"/>
      <c r="R17" s="116"/>
      <c r="S17" s="116"/>
      <c r="T17" s="116"/>
      <c r="U17" s="116"/>
      <c r="V17" s="116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94" t="s">
        <v>157</v>
      </c>
      <c r="D19" s="94" t="s">
        <v>156</v>
      </c>
      <c r="E19" s="95">
        <v>2026</v>
      </c>
      <c r="F19" s="95">
        <v>2026</v>
      </c>
      <c r="G19" s="96">
        <v>171.07001931250002</v>
      </c>
      <c r="H19" s="96">
        <f>G19*1.2</f>
        <v>205.28402317500002</v>
      </c>
      <c r="I19" s="96">
        <f>'20.3'!H19*'20.4'!C18*'20.4'!D18*'20.4'!E18</f>
        <v>236.96078986588131</v>
      </c>
      <c r="J19" s="96">
        <f>'20.2'!M19/1000*1.2</f>
        <v>0</v>
      </c>
      <c r="K19" s="96">
        <f>'20.3'!H19*'20.4'!C18*'20.4'!D18*'20.4'!E18</f>
        <v>236.96078986588131</v>
      </c>
      <c r="L19" s="96">
        <v>8.57</v>
      </c>
      <c r="M19" s="96">
        <v>196.71402317500002</v>
      </c>
      <c r="N19" s="96">
        <v>0</v>
      </c>
      <c r="O19" s="96">
        <v>205.28402317500002</v>
      </c>
      <c r="P19" s="96">
        <v>8.57</v>
      </c>
      <c r="Q19" s="68" t="s">
        <v>25</v>
      </c>
      <c r="R19" s="68" t="s">
        <v>25</v>
      </c>
      <c r="S19" s="97">
        <v>8.57</v>
      </c>
      <c r="T19" s="98" t="s">
        <v>25</v>
      </c>
      <c r="U19" s="99" t="s">
        <v>25</v>
      </c>
      <c r="V19" s="98" t="s">
        <v>25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17" t="s">
        <v>132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</row>
    <row r="21" spans="1:29" s="70" customFormat="1" ht="15.75" x14ac:dyDescent="0.25">
      <c r="B21" s="118" t="s">
        <v>133</v>
      </c>
      <c r="C21" s="118"/>
      <c r="D21" s="118"/>
      <c r="E21" s="118"/>
      <c r="F21" s="118"/>
      <c r="G21" s="118"/>
      <c r="H21" s="118"/>
      <c r="I21" s="118"/>
      <c r="J21" s="71"/>
      <c r="K21" s="71"/>
      <c r="L21" s="71"/>
      <c r="M21" s="71"/>
    </row>
    <row r="22" spans="1:29" s="70" customFormat="1" ht="33.75" customHeight="1" x14ac:dyDescent="0.25">
      <c r="B22" s="118" t="s">
        <v>134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29" s="67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7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7" customFormat="1" ht="15.75" x14ac:dyDescent="0.25">
      <c r="B25" s="37" t="s">
        <v>28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7" customFormat="1" ht="15.75" x14ac:dyDescent="0.2">
      <c r="B26" s="112" t="s">
        <v>135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</row>
    <row r="27" spans="1:29" s="75" customFormat="1" ht="33.75" customHeight="1" x14ac:dyDescent="0.25">
      <c r="B27" s="109" t="s">
        <v>136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29" s="75" customFormat="1" ht="15.75" x14ac:dyDescent="0.25">
      <c r="B28" s="113" t="s">
        <v>137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29" s="75" customFormat="1" ht="36" customHeight="1" x14ac:dyDescent="0.25">
      <c r="B29" s="114" t="s">
        <v>138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</row>
    <row r="30" spans="1:29" s="75" customFormat="1" ht="38.25" customHeight="1" x14ac:dyDescent="0.25">
      <c r="B30" s="109" t="s">
        <v>139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29" s="75" customFormat="1" ht="19.5" customHeight="1" x14ac:dyDescent="0.25">
      <c r="B31" s="109" t="s">
        <v>140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29" s="75" customFormat="1" ht="37.9" customHeight="1" x14ac:dyDescent="0.25">
      <c r="B32" s="113" t="s">
        <v>141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</row>
    <row r="33" spans="2:16" s="75" customFormat="1" ht="15.75" x14ac:dyDescent="0.25">
      <c r="B33" s="113" t="s">
        <v>142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</row>
    <row r="34" spans="2:16" s="75" customFormat="1" ht="35.25" customHeight="1" x14ac:dyDescent="0.25">
      <c r="B34" s="109" t="s">
        <v>143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2:16" s="75" customFormat="1" ht="21" customHeight="1" x14ac:dyDescent="0.25">
      <c r="B35" s="109" t="s">
        <v>144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</row>
    <row r="36" spans="2:16" s="75" customFormat="1" ht="21" customHeight="1" x14ac:dyDescent="0.25">
      <c r="B36" s="113" t="s">
        <v>145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2:16" s="67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7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7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7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7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7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7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7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7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7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7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7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7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7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7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7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7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7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7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7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7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7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7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7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7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7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7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7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7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7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7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7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7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7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7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7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20" sqref="C20"/>
    </sheetView>
  </sheetViews>
  <sheetFormatPr defaultColWidth="9.140625"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146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147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6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22" t="s">
        <v>70</v>
      </c>
      <c r="C15" s="123" t="s">
        <v>148</v>
      </c>
      <c r="D15" s="124"/>
      <c r="E15" s="124"/>
      <c r="F15" s="124"/>
      <c r="G15" s="124"/>
      <c r="H15" s="125"/>
    </row>
    <row r="16" spans="2:10" ht="15.75" x14ac:dyDescent="0.25">
      <c r="B16" s="122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149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9"/>
      <c r="D31" s="49"/>
      <c r="E31" s="49"/>
      <c r="F31" s="49"/>
      <c r="G31" s="49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2025-04-25T11:46:23Z</dcterms:modified>
</cp:coreProperties>
</file>